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ВЫСОЦКОГО 13\"/>
    </mc:Choice>
  </mc:AlternateContent>
  <xr:revisionPtr revIDLastSave="0" documentId="13_ncr:1_{31726681-7174-4420-973D-48B17A6F2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24619717" localSheetId="0">Лист1!$A$91</definedName>
    <definedName name="_xlnm.Print_Area" localSheetId="0">Лист1!$A$1:$I$97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J84" i="1" s="1"/>
  <c r="I84" i="1" s="1"/>
  <c r="J94" i="1" l="1"/>
  <c r="I94" i="1" s="1"/>
  <c r="J92" i="1"/>
  <c r="I92" i="1" s="1"/>
  <c r="J91" i="1"/>
  <c r="I91" i="1" s="1"/>
  <c r="J90" i="1"/>
  <c r="I90" i="1" s="1"/>
  <c r="J89" i="1"/>
  <c r="I89" i="1" s="1"/>
  <c r="J85" i="1"/>
  <c r="I85" i="1" s="1"/>
  <c r="J83" i="1"/>
  <c r="I83" i="1" s="1"/>
  <c r="J82" i="1"/>
  <c r="I82" i="1" s="1"/>
  <c r="G10" i="1" l="1"/>
  <c r="G16" i="1"/>
  <c r="G20" i="1"/>
  <c r="G23" i="1"/>
  <c r="G27" i="1"/>
  <c r="G33" i="1"/>
  <c r="G35" i="1"/>
  <c r="G64" i="1"/>
  <c r="G77" i="1"/>
  <c r="G79" i="1"/>
</calcChain>
</file>

<file path=xl/sharedStrings.xml><?xml version="1.0" encoding="utf-8"?>
<sst xmlns="http://schemas.openxmlformats.org/spreadsheetml/2006/main" count="242" uniqueCount="185">
  <si>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</si>
  <si>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</si>
  <si>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</si>
  <si>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</si>
  <si>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</si>
  <si>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</si>
  <si>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</si>
  <si>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</si>
  <si>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</si>
  <si>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</si>
  <si>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</si>
  <si>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</si>
  <si>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</si>
  <si>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</si>
  <si>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</si>
  <si>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</si>
  <si>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</si>
  <si>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</si>
  <si>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</si>
  <si>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</si>
  <si>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</si>
  <si>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</si>
  <si>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</si>
  <si>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</si>
  <si>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</si>
  <si>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</si>
  <si>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</si>
  <si>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</si>
  <si>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</si>
  <si>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</si>
  <si>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</si>
  <si>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</si>
  <si>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</si>
  <si>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</si>
  <si>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</si>
  <si>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</si>
  <si>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</si>
  <si>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</si>
  <si>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</si>
  <si>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</si>
  <si>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</si>
  <si>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</si>
  <si>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</si>
  <si>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</si>
  <si>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</si>
  <si>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</si>
  <si>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</si>
  <si>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</si>
  <si>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</si>
  <si>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</si>
  <si>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</si>
  <si>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</si>
  <si>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</si>
  <si>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</si>
  <si>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</si>
  <si>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</si>
  <si>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</si>
  <si>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</si>
  <si>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</si>
  <si>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</si>
  <si>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</si>
  <si>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</si>
  <si>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</si>
  <si>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</si>
  <si>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</si>
  <si>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</si>
  <si>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</si>
  <si>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</si>
  <si>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</si>
  <si>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</si>
  <si>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</si>
  <si>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</si>
  <si>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</si>
  <si>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</si>
  <si>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</si>
  <si>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</si>
  <si>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</si>
  <si>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</si>
  <si>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</si>
  <si>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</si>
  <si>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</si>
  <si>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</si>
  <si>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</si>
  <si>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</si>
  <si>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</si>
  <si>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</si>
  <si>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</si>
  <si>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</si>
  <si>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</si>
  <si>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</si>
  <si>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</si>
  <si>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</si>
  <si>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</si>
  <si>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</si>
  <si>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</si>
  <si>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</si>
  <si>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</si>
  <si>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</si>
  <si>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</si>
  <si>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</si>
  <si>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</si>
  <si>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</si>
  <si>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</si>
  <si>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</si>
  <si>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</si>
  <si>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</si>
  <si>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</si>
  <si>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</si>
  <si>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</si>
  <si>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</si>
  <si>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</si>
  <si>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</si>
  <si>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</si>
  <si>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</si>
  <si>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</si>
  <si>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</si>
  <si>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</si>
  <si>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</si>
  <si>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</si>
  <si>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</si>
  <si>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</si>
  <si>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</si>
  <si>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</si>
  <si>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</si>
  <si>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</si>
  <si>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</si>
  <si>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</si>
  <si>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</si>
  <si>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</si>
  <si>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</si>
  <si>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</si>
  <si>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</si>
  <si>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</si>
  <si>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</si>
  <si>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</si>
  <si>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</si>
  <si>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</si>
  <si>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</si>
  <si>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</si>
  <si>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</si>
  <si>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</si>
  <si>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 руб./кв.м общей площади  в месяц</t>
  </si>
  <si>
    <t>80 рублей с помещения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</si>
  <si>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</si>
  <si>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</si>
  <si>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</si>
  <si>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</si>
  <si>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</si>
  <si>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</si>
  <si>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</si>
  <si>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</si>
  <si>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</si>
  <si>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1 раз в год в весенний период</t>
  </si>
  <si>
    <t>По мере необходимости в зимний период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</si>
  <si>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</si>
  <si>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</si>
  <si>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 xml:space="preserve">Постоянно                                              </t>
  </si>
  <si>
    <t>Обслуживание системы телеметрии, обеспечивающей сбор, учет, хранение, передачу данных приборов учета ресурсов (в том числе индивидуальных и общедомовых приборов учета)</t>
  </si>
  <si>
    <t>Уборка урн от мусора, подметание, мытье столов и лавочек</t>
  </si>
  <si>
    <t>Организации учета и контроля используемых энергетических ресурсов, сокращения потерь энергетических ресурсов</t>
  </si>
  <si>
    <t>Плановые весенние, осенние  работы по обслуживанию системы автополива (консервация на осень, расконсервация на весну, диагностика и устранения неполадок, связанных с автополивом, налаживание всех элементов системы автополива; введение в действие насоса; регулировка секторов и эффективных радиусов полива, устранение механических повреждений и проверка работы дождевателей, очистка от загрязнений фильтров, промывка форсунок и клапанов и т.д.).</t>
  </si>
  <si>
    <r>
      <t xml:space="preserve"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провода; </t>
    </r>
    <r>
      <rPr>
        <sz val="9"/>
        <rFont val="Times New Roman"/>
        <family val="1"/>
        <charset val="204"/>
      </rPr>
      <t>обсуживание сетей домофона в шахте сетей связи</t>
    </r>
  </si>
  <si>
    <r>
      <t>   Видео</t>
    </r>
    <r>
      <rPr>
        <sz val="9"/>
        <rFont val="Times New Roman"/>
        <family val="1"/>
        <charset val="204"/>
      </rPr>
      <t xml:space="preserve">наблюдение осуществляется в многоквартирном доме круглосуточно с установкой видеокамер по периметру многоквартирного дома в количестве 12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видеоархиву, сохраняющему записи с камер видеонаблюдения 5 (Пяти) календарных дней по заявлению собственника           </t>
    </r>
    <r>
      <rPr>
        <sz val="9"/>
        <color rgb="FF000000"/>
        <rFont val="Times New Roman"/>
        <family val="1"/>
        <charset val="204"/>
      </rPr>
      <t xml:space="preserve">                              </t>
    </r>
  </si>
  <si>
    <t>Общим собранием собственников многоквартирного дома 13 ул. Владимира Высоцкого г.Тольятти</t>
  </si>
  <si>
    <t>количество квартир 127</t>
  </si>
  <si>
    <t>в мес</t>
  </si>
  <si>
    <t>Обеспечение функционирования системы "Домофон" 0,73 за домофоны без фнкции видеонаблюдения, 1,46 за видеодомофоны</t>
  </si>
  <si>
    <t xml:space="preserve">Удовлетворительное санитарное состояние придомовой территории,  единоразовый платеж </t>
  </si>
  <si>
    <t>** отмечены позиции, применяемые в случае утверждения Общим собранием собственников многоквартирного дома</t>
  </si>
  <si>
    <t>Домофон, Видеонаблюдение**</t>
  </si>
  <si>
    <t>Охрана**</t>
  </si>
  <si>
    <t>Акарицидная обработка от клещей**</t>
  </si>
  <si>
    <t>Вывоз снега с прилегающей территории**</t>
  </si>
  <si>
    <t>Обслуживание системы телеметрии**</t>
  </si>
  <si>
    <t>Обслуживание системы автополива**</t>
  </si>
  <si>
    <t>Санитарно-гигиеническое обслуживание зоны барбекю**</t>
  </si>
  <si>
    <t>* применяется тариф, утверждаемый органами местного самоуправления городского округа Тольятти.</t>
  </si>
  <si>
    <r>
      <t>дом №13 улица Владимира Высоцкого г.Тольятти с 01.07.2021 по 30.06.2022 г. с общей площадью квартир 6984,7</t>
    </r>
    <r>
      <rPr>
        <b/>
        <sz val="10"/>
        <rFont val="Times New Roman"/>
        <family val="1"/>
        <charset val="204"/>
      </rPr>
      <t xml:space="preserve">  кв.м.</t>
    </r>
  </si>
  <si>
    <t>Сумма в год, руб. 2 013 269,92</t>
  </si>
  <si>
    <r>
      <t xml:space="preserve">Тариф в период </t>
    </r>
    <r>
      <rPr>
        <b/>
        <sz val="11"/>
        <rFont val="Times New Roman"/>
        <family val="1"/>
        <charset val="204"/>
      </rPr>
      <t>с 01.01.2021</t>
    </r>
    <r>
      <rPr>
        <b/>
        <sz val="11"/>
        <color rgb="FF26282F"/>
        <rFont val="Times New Roman"/>
        <family val="1"/>
        <charset val="204"/>
      </rPr>
      <t>г. руб./кв.м общей площади  в месяц -  24,02* рублей</t>
    </r>
  </si>
  <si>
    <t xml:space="preserve">Протокол №_____ от «____»_____________2021 г. </t>
  </si>
  <si>
    <t>Установка системы видеонаблюдения в лифтах с 1 по 4  подъездах  по ул. Владимира Высоцкого д. 13</t>
  </si>
  <si>
    <t xml:space="preserve">Установка системы видеонаблюдения в лифтах </t>
  </si>
  <si>
    <t>11.1руб.платеж в теченнии двух месяцев, 0,40 руб. ежемесячный платеж за обслуживание</t>
  </si>
  <si>
    <t>154 944-  установка                  33 526,56 - стоимость ежегодного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</si>
</sst>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3" fillId="0" borderId="2" xfId="0" applyFont="1" applyFill="1" applyBorder="1" applyAlignment="1">
      <alignment horizontal="justify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/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18" fillId="3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20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"/>
  <sheetViews>
    <sheetView tabSelected="1" workbookViewId="0">
      <selection activeCell="M93" sqref="M9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  <col min="10" max="11" width="0" hidden="1" customWidth="1"/>
  </cols>
  <sheetData>
    <row r="1" spans="1:7" ht="10.5" customHeight="1" x14ac:dyDescent="0.25">
      <c r="A1" s="70"/>
      <c r="B1" s="71" t="s">
        <v>0</v>
      </c>
      <c r="C1" s="71"/>
      <c r="D1" s="71"/>
      <c r="E1" s="71"/>
      <c r="F1" s="71"/>
      <c r="G1" s="71"/>
    </row>
    <row r="2" spans="1:7" ht="36" customHeight="1" x14ac:dyDescent="0.25">
      <c r="A2" s="70"/>
      <c r="B2" s="72" t="s">
        <v>163</v>
      </c>
      <c r="C2" s="72"/>
      <c r="D2" s="72"/>
      <c r="E2" s="72"/>
      <c r="F2" s="72"/>
      <c r="G2" s="72"/>
    </row>
    <row r="3" spans="1:7" ht="36.75" customHeight="1" x14ac:dyDescent="0.25">
      <c r="A3" s="70"/>
      <c r="B3" s="72" t="s">
        <v>180</v>
      </c>
      <c r="C3" s="72"/>
      <c r="D3" s="72"/>
      <c r="E3" s="72"/>
      <c r="F3" s="72"/>
      <c r="G3" s="72"/>
    </row>
    <row r="4" spans="1:7" x14ac:dyDescent="0.25">
      <c r="A4" s="75" t="s">
        <v>1</v>
      </c>
      <c r="B4" s="75"/>
      <c r="C4" s="75"/>
      <c r="D4" s="75"/>
      <c r="E4" s="75"/>
      <c r="F4" s="75"/>
      <c r="G4" s="75"/>
    </row>
    <row r="5" spans="1:7" ht="22.5" customHeight="1" x14ac:dyDescent="0.25">
      <c r="A5" s="76" t="s">
        <v>2</v>
      </c>
      <c r="B5" s="76"/>
      <c r="C5" s="76"/>
      <c r="D5" s="76"/>
      <c r="E5" s="76"/>
      <c r="F5" s="76"/>
      <c r="G5" s="76"/>
    </row>
    <row r="6" spans="1:7" ht="22.5" customHeight="1" x14ac:dyDescent="0.25">
      <c r="A6" s="74" t="s">
        <v>177</v>
      </c>
      <c r="B6" s="74"/>
      <c r="C6" s="74"/>
      <c r="D6" s="7" t="s">
        <v>164</v>
      </c>
      <c r="E6" s="13"/>
      <c r="F6" s="13"/>
      <c r="G6" s="13"/>
    </row>
    <row r="7" spans="1:7" ht="21" customHeight="1" x14ac:dyDescent="0.25">
      <c r="A7" s="73" t="s">
        <v>179</v>
      </c>
      <c r="B7" s="73"/>
      <c r="C7" s="73"/>
      <c r="D7" s="48" t="s">
        <v>178</v>
      </c>
      <c r="E7" s="7" t="s">
        <v>87</v>
      </c>
      <c r="G7" s="1" t="s">
        <v>87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86</v>
      </c>
      <c r="F8" s="6" t="s">
        <v>85</v>
      </c>
      <c r="G8" s="6" t="s">
        <v>64</v>
      </c>
    </row>
    <row r="9" spans="1:7" ht="15.75" customHeight="1" x14ac:dyDescent="0.25">
      <c r="A9" s="77" t="s">
        <v>7</v>
      </c>
      <c r="B9" s="77"/>
      <c r="C9" s="77"/>
      <c r="D9" s="77"/>
      <c r="E9" s="77"/>
      <c r="F9" s="77"/>
      <c r="G9" s="77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51">
        <v>2.69</v>
      </c>
      <c r="F10" s="63">
        <v>3.5</v>
      </c>
      <c r="G10" s="66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52"/>
      <c r="F11" s="64"/>
      <c r="G11" s="67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62</v>
      </c>
      <c r="E12" s="52"/>
      <c r="F12" s="64"/>
      <c r="G12" s="67"/>
    </row>
    <row r="13" spans="1:7" ht="45" x14ac:dyDescent="0.25">
      <c r="A13" s="78" t="s">
        <v>18</v>
      </c>
      <c r="B13" s="3" t="s">
        <v>19</v>
      </c>
      <c r="C13" s="9" t="s">
        <v>20</v>
      </c>
      <c r="D13" s="3"/>
      <c r="E13" s="52"/>
      <c r="F13" s="64"/>
      <c r="G13" s="67"/>
    </row>
    <row r="14" spans="1:7" ht="49.5" customHeight="1" x14ac:dyDescent="0.25">
      <c r="A14" s="78"/>
      <c r="B14" s="3" t="s">
        <v>21</v>
      </c>
      <c r="C14" s="9" t="s">
        <v>22</v>
      </c>
      <c r="D14" s="3"/>
      <c r="E14" s="52"/>
      <c r="F14" s="64"/>
      <c r="G14" s="67"/>
    </row>
    <row r="15" spans="1:7" ht="29.25" customHeight="1" x14ac:dyDescent="0.25">
      <c r="A15" s="78"/>
      <c r="B15" s="3" t="s">
        <v>23</v>
      </c>
      <c r="C15" s="9" t="s">
        <v>24</v>
      </c>
      <c r="D15" s="3" t="s">
        <v>25</v>
      </c>
      <c r="E15" s="53"/>
      <c r="F15" s="65"/>
      <c r="G15" s="68"/>
    </row>
    <row r="16" spans="1:7" ht="28.5" customHeight="1" x14ac:dyDescent="0.25">
      <c r="A16" s="51" t="s">
        <v>79</v>
      </c>
      <c r="B16" s="3" t="s">
        <v>28</v>
      </c>
      <c r="C16" s="9" t="s">
        <v>17</v>
      </c>
      <c r="D16" s="3" t="s">
        <v>29</v>
      </c>
      <c r="E16" s="51">
        <v>3.03</v>
      </c>
      <c r="F16" s="51">
        <v>3.75</v>
      </c>
      <c r="G16" s="66" t="e">
        <f>E16*#REF!*6+F16*#REF!*6</f>
        <v>#REF!</v>
      </c>
    </row>
    <row r="17" spans="1:7" ht="42" customHeight="1" x14ac:dyDescent="0.25">
      <c r="A17" s="52"/>
      <c r="B17" s="3" t="s">
        <v>30</v>
      </c>
      <c r="C17" s="9" t="s">
        <v>31</v>
      </c>
      <c r="D17" s="3" t="s">
        <v>63</v>
      </c>
      <c r="E17" s="52"/>
      <c r="F17" s="52"/>
      <c r="G17" s="67"/>
    </row>
    <row r="18" spans="1:7" ht="42.75" customHeight="1" x14ac:dyDescent="0.25">
      <c r="A18" s="52"/>
      <c r="B18" s="3" t="s">
        <v>65</v>
      </c>
      <c r="C18" s="9" t="s">
        <v>26</v>
      </c>
      <c r="D18" s="3" t="s">
        <v>68</v>
      </c>
      <c r="E18" s="52"/>
      <c r="F18" s="52"/>
      <c r="G18" s="67"/>
    </row>
    <row r="19" spans="1:7" ht="62.25" customHeight="1" x14ac:dyDescent="0.25">
      <c r="A19" s="53"/>
      <c r="B19" s="3" t="s">
        <v>66</v>
      </c>
      <c r="C19" s="9" t="s">
        <v>27</v>
      </c>
      <c r="D19" s="3" t="s">
        <v>67</v>
      </c>
      <c r="E19" s="53"/>
      <c r="F19" s="53"/>
      <c r="G19" s="68"/>
    </row>
    <row r="20" spans="1:7" ht="36" customHeight="1" x14ac:dyDescent="0.25">
      <c r="A20" s="51" t="s">
        <v>32</v>
      </c>
      <c r="B20" s="3" t="s">
        <v>28</v>
      </c>
      <c r="C20" s="9" t="s">
        <v>17</v>
      </c>
      <c r="D20" s="3" t="s">
        <v>29</v>
      </c>
      <c r="E20" s="51">
        <v>2.48</v>
      </c>
      <c r="F20" s="51">
        <v>3.01</v>
      </c>
      <c r="G20" s="66" t="e">
        <f>E20*#REF!*6+F20*#REF!*6</f>
        <v>#REF!</v>
      </c>
    </row>
    <row r="21" spans="1:7" ht="45" x14ac:dyDescent="0.25">
      <c r="A21" s="52"/>
      <c r="B21" s="3" t="s">
        <v>80</v>
      </c>
      <c r="C21" s="9" t="s">
        <v>31</v>
      </c>
      <c r="D21" s="3" t="s">
        <v>33</v>
      </c>
      <c r="E21" s="52"/>
      <c r="F21" s="52"/>
      <c r="G21" s="67"/>
    </row>
    <row r="22" spans="1:7" ht="40.5" customHeight="1" x14ac:dyDescent="0.25">
      <c r="A22" s="53"/>
      <c r="B22" s="3" t="s">
        <v>66</v>
      </c>
      <c r="C22" s="9" t="s">
        <v>27</v>
      </c>
      <c r="D22" s="3" t="s">
        <v>69</v>
      </c>
      <c r="E22" s="53"/>
      <c r="F22" s="53"/>
      <c r="G22" s="68"/>
    </row>
    <row r="23" spans="1:7" ht="30" customHeight="1" x14ac:dyDescent="0.25">
      <c r="A23" s="51" t="s">
        <v>34</v>
      </c>
      <c r="B23" s="3" t="s">
        <v>35</v>
      </c>
      <c r="C23" s="9" t="s">
        <v>26</v>
      </c>
      <c r="D23" s="3" t="s">
        <v>36</v>
      </c>
      <c r="E23" s="51">
        <v>0.89</v>
      </c>
      <c r="F23" s="63">
        <v>1.3</v>
      </c>
      <c r="G23" s="66" t="e">
        <f>E23*#REF!*6+F23*#REF!*6</f>
        <v>#REF!</v>
      </c>
    </row>
    <row r="24" spans="1:7" ht="43.5" customHeight="1" x14ac:dyDescent="0.25">
      <c r="A24" s="52"/>
      <c r="B24" s="3" t="s">
        <v>37</v>
      </c>
      <c r="C24" s="9" t="s">
        <v>31</v>
      </c>
      <c r="D24" s="3" t="s">
        <v>38</v>
      </c>
      <c r="E24" s="52"/>
      <c r="F24" s="64"/>
      <c r="G24" s="67"/>
    </row>
    <row r="25" spans="1:7" ht="57" customHeight="1" x14ac:dyDescent="0.25">
      <c r="A25" s="52"/>
      <c r="B25" s="3" t="s">
        <v>39</v>
      </c>
      <c r="C25" s="9" t="s">
        <v>40</v>
      </c>
      <c r="D25" s="3" t="s">
        <v>41</v>
      </c>
      <c r="E25" s="52"/>
      <c r="F25" s="64"/>
      <c r="G25" s="67"/>
    </row>
    <row r="26" spans="1:7" ht="45" x14ac:dyDescent="0.25">
      <c r="A26" s="53"/>
      <c r="B26" s="3" t="s">
        <v>66</v>
      </c>
      <c r="C26" s="9" t="s">
        <v>27</v>
      </c>
      <c r="D26" s="3" t="s">
        <v>70</v>
      </c>
      <c r="E26" s="53"/>
      <c r="F26" s="65"/>
      <c r="G26" s="68"/>
    </row>
    <row r="27" spans="1:7" x14ac:dyDescent="0.25">
      <c r="A27" s="51" t="s">
        <v>81</v>
      </c>
      <c r="B27" s="3" t="s">
        <v>43</v>
      </c>
      <c r="C27" s="9" t="s">
        <v>24</v>
      </c>
      <c r="D27" s="69" t="s">
        <v>44</v>
      </c>
      <c r="E27" s="51">
        <v>3.79</v>
      </c>
      <c r="F27" s="51">
        <v>3.79</v>
      </c>
      <c r="G27" s="66" t="e">
        <f>E27*#REF!*6+F27*#REF!*6</f>
        <v>#REF!</v>
      </c>
    </row>
    <row r="28" spans="1:7" x14ac:dyDescent="0.25">
      <c r="A28" s="52"/>
      <c r="B28" s="3" t="s">
        <v>45</v>
      </c>
      <c r="C28" s="9" t="s">
        <v>46</v>
      </c>
      <c r="D28" s="69"/>
      <c r="E28" s="52"/>
      <c r="F28" s="52"/>
      <c r="G28" s="67"/>
    </row>
    <row r="29" spans="1:7" x14ac:dyDescent="0.25">
      <c r="A29" s="52"/>
      <c r="B29" s="3" t="s">
        <v>47</v>
      </c>
      <c r="C29" s="9" t="s">
        <v>27</v>
      </c>
      <c r="D29" s="69" t="s">
        <v>48</v>
      </c>
      <c r="E29" s="52"/>
      <c r="F29" s="52"/>
      <c r="G29" s="67"/>
    </row>
    <row r="30" spans="1:7" x14ac:dyDescent="0.25">
      <c r="A30" s="52"/>
      <c r="B30" s="20" t="s">
        <v>49</v>
      </c>
      <c r="C30" s="25" t="s">
        <v>22</v>
      </c>
      <c r="D30" s="69"/>
      <c r="E30" s="52"/>
      <c r="F30" s="52"/>
      <c r="G30" s="67"/>
    </row>
    <row r="31" spans="1:7" x14ac:dyDescent="0.25">
      <c r="A31" s="53"/>
      <c r="B31" s="3" t="s">
        <v>50</v>
      </c>
      <c r="C31" s="9" t="s">
        <v>71</v>
      </c>
      <c r="D31" s="69"/>
      <c r="E31" s="53"/>
      <c r="F31" s="53"/>
      <c r="G31" s="68"/>
    </row>
    <row r="32" spans="1:7" ht="12.75" customHeight="1" x14ac:dyDescent="0.25">
      <c r="A32" s="77" t="s">
        <v>51</v>
      </c>
      <c r="B32" s="77"/>
      <c r="C32" s="77"/>
      <c r="D32" s="77"/>
      <c r="E32" s="77"/>
      <c r="F32" s="77"/>
      <c r="G32" s="77"/>
    </row>
    <row r="33" spans="1:7" ht="26.25" customHeight="1" x14ac:dyDescent="0.25">
      <c r="A33" s="2" t="s">
        <v>52</v>
      </c>
      <c r="B33" s="69" t="s">
        <v>53</v>
      </c>
      <c r="C33" s="3" t="s">
        <v>42</v>
      </c>
      <c r="D33" s="69" t="s">
        <v>72</v>
      </c>
      <c r="E33" s="51">
        <v>0.15</v>
      </c>
      <c r="F33" s="51">
        <v>0.15</v>
      </c>
      <c r="G33" s="66" t="e">
        <f>E33*6*#REF!+F33*#REF!*6</f>
        <v>#REF!</v>
      </c>
    </row>
    <row r="34" spans="1:7" x14ac:dyDescent="0.25">
      <c r="A34" s="2" t="s">
        <v>54</v>
      </c>
      <c r="B34" s="69"/>
      <c r="C34" s="3" t="s">
        <v>42</v>
      </c>
      <c r="D34" s="69"/>
      <c r="E34" s="53"/>
      <c r="F34" s="53"/>
      <c r="G34" s="68"/>
    </row>
    <row r="35" spans="1:7" ht="30.75" customHeight="1" x14ac:dyDescent="0.25">
      <c r="A35" s="51" t="s">
        <v>74</v>
      </c>
      <c r="B35" s="85" t="s">
        <v>73</v>
      </c>
      <c r="C35" s="86"/>
      <c r="D35" s="51" t="s">
        <v>57</v>
      </c>
      <c r="E35" s="51">
        <v>3.07</v>
      </c>
      <c r="F35" s="51">
        <v>3.68</v>
      </c>
      <c r="G35" s="66" t="e">
        <f>E35*#REF!*6+F35*#REF!*6</f>
        <v>#REF!</v>
      </c>
    </row>
    <row r="36" spans="1:7" ht="30" customHeight="1" x14ac:dyDescent="0.25">
      <c r="A36" s="52"/>
      <c r="B36" s="17" t="s">
        <v>88</v>
      </c>
      <c r="C36" s="21" t="s">
        <v>97</v>
      </c>
      <c r="D36" s="52"/>
      <c r="E36" s="52"/>
      <c r="F36" s="52"/>
      <c r="G36" s="67"/>
    </row>
    <row r="37" spans="1:7" ht="165" x14ac:dyDescent="0.25">
      <c r="A37" s="52"/>
      <c r="B37" s="17" t="s">
        <v>89</v>
      </c>
      <c r="C37" s="17" t="s">
        <v>102</v>
      </c>
      <c r="D37" s="52"/>
      <c r="E37" s="52"/>
      <c r="F37" s="52"/>
      <c r="G37" s="67"/>
    </row>
    <row r="38" spans="1:7" ht="30" x14ac:dyDescent="0.25">
      <c r="A38" s="52"/>
      <c r="B38" s="17" t="s">
        <v>90</v>
      </c>
      <c r="C38" s="17" t="s">
        <v>98</v>
      </c>
      <c r="D38" s="52"/>
      <c r="E38" s="52"/>
      <c r="F38" s="52"/>
      <c r="G38" s="67"/>
    </row>
    <row r="39" spans="1:7" ht="30" x14ac:dyDescent="0.25">
      <c r="A39" s="52"/>
      <c r="B39" s="17" t="s">
        <v>91</v>
      </c>
      <c r="C39" s="17" t="s">
        <v>99</v>
      </c>
      <c r="D39" s="52"/>
      <c r="E39" s="52"/>
      <c r="F39" s="52"/>
      <c r="G39" s="67"/>
    </row>
    <row r="40" spans="1:7" x14ac:dyDescent="0.25">
      <c r="A40" s="52"/>
      <c r="B40" s="17" t="s">
        <v>92</v>
      </c>
      <c r="C40" s="11" t="s">
        <v>40</v>
      </c>
      <c r="D40" s="52"/>
      <c r="E40" s="52"/>
      <c r="F40" s="52"/>
      <c r="G40" s="67"/>
    </row>
    <row r="41" spans="1:7" x14ac:dyDescent="0.25">
      <c r="A41" s="52"/>
      <c r="B41" s="17" t="s">
        <v>93</v>
      </c>
      <c r="C41" s="11" t="s">
        <v>40</v>
      </c>
      <c r="D41" s="52"/>
      <c r="E41" s="52"/>
      <c r="F41" s="52"/>
      <c r="G41" s="67"/>
    </row>
    <row r="42" spans="1:7" ht="30" x14ac:dyDescent="0.25">
      <c r="A42" s="52"/>
      <c r="B42" s="17" t="s">
        <v>94</v>
      </c>
      <c r="C42" s="11" t="s">
        <v>76</v>
      </c>
      <c r="D42" s="52"/>
      <c r="E42" s="52"/>
      <c r="F42" s="52"/>
      <c r="G42" s="67"/>
    </row>
    <row r="43" spans="1:7" ht="45" x14ac:dyDescent="0.25">
      <c r="A43" s="52"/>
      <c r="B43" s="17" t="s">
        <v>95</v>
      </c>
      <c r="C43" s="17" t="s">
        <v>100</v>
      </c>
      <c r="D43" s="52"/>
      <c r="E43" s="52"/>
      <c r="F43" s="52"/>
      <c r="G43" s="67"/>
    </row>
    <row r="44" spans="1:7" ht="18.75" customHeight="1" x14ac:dyDescent="0.25">
      <c r="A44" s="52"/>
      <c r="B44" s="17" t="s">
        <v>96</v>
      </c>
      <c r="C44" s="17" t="s">
        <v>101</v>
      </c>
      <c r="D44" s="52"/>
      <c r="E44" s="52"/>
      <c r="F44" s="52"/>
      <c r="G44" s="67"/>
    </row>
    <row r="45" spans="1:7" ht="27.75" customHeight="1" x14ac:dyDescent="0.25">
      <c r="A45" s="52"/>
      <c r="B45" s="85" t="s">
        <v>75</v>
      </c>
      <c r="C45" s="86"/>
      <c r="D45" s="52"/>
      <c r="E45" s="52"/>
      <c r="F45" s="52"/>
      <c r="G45" s="67"/>
    </row>
    <row r="46" spans="1:7" ht="28.5" customHeight="1" x14ac:dyDescent="0.25">
      <c r="A46" s="52"/>
      <c r="B46" s="17" t="s">
        <v>103</v>
      </c>
      <c r="C46" s="3" t="s">
        <v>113</v>
      </c>
      <c r="D46" s="52"/>
      <c r="E46" s="52"/>
      <c r="F46" s="52"/>
      <c r="G46" s="67"/>
    </row>
    <row r="47" spans="1:7" ht="30" x14ac:dyDescent="0.25">
      <c r="A47" s="52"/>
      <c r="B47" s="17" t="s">
        <v>104</v>
      </c>
      <c r="C47" s="3" t="s">
        <v>114</v>
      </c>
      <c r="D47" s="52"/>
      <c r="E47" s="52"/>
      <c r="F47" s="52"/>
      <c r="G47" s="67"/>
    </row>
    <row r="48" spans="1:7" x14ac:dyDescent="0.25">
      <c r="A48" s="52"/>
      <c r="B48" s="17" t="s">
        <v>105</v>
      </c>
      <c r="C48" s="3" t="s">
        <v>114</v>
      </c>
      <c r="D48" s="52"/>
      <c r="E48" s="52"/>
      <c r="F48" s="52"/>
      <c r="G48" s="67"/>
    </row>
    <row r="49" spans="1:7" x14ac:dyDescent="0.25">
      <c r="A49" s="52"/>
      <c r="B49" s="17" t="s">
        <v>106</v>
      </c>
      <c r="C49" s="3" t="s">
        <v>40</v>
      </c>
      <c r="D49" s="52"/>
      <c r="E49" s="52"/>
      <c r="F49" s="52"/>
      <c r="G49" s="67"/>
    </row>
    <row r="50" spans="1:7" x14ac:dyDescent="0.25">
      <c r="A50" s="52"/>
      <c r="B50" s="17" t="s">
        <v>107</v>
      </c>
      <c r="C50" s="3" t="s">
        <v>40</v>
      </c>
      <c r="D50" s="52"/>
      <c r="E50" s="52"/>
      <c r="F50" s="52"/>
      <c r="G50" s="67"/>
    </row>
    <row r="51" spans="1:7" x14ac:dyDescent="0.25">
      <c r="A51" s="52"/>
      <c r="B51" s="17" t="s">
        <v>95</v>
      </c>
      <c r="C51" s="17" t="s">
        <v>115</v>
      </c>
      <c r="D51" s="52"/>
      <c r="E51" s="52"/>
      <c r="F51" s="52"/>
      <c r="G51" s="67"/>
    </row>
    <row r="52" spans="1:7" x14ac:dyDescent="0.25">
      <c r="A52" s="52"/>
      <c r="B52" s="17" t="s">
        <v>108</v>
      </c>
      <c r="C52" s="17" t="s">
        <v>113</v>
      </c>
      <c r="D52" s="52"/>
      <c r="E52" s="52"/>
      <c r="F52" s="52"/>
      <c r="G52" s="67"/>
    </row>
    <row r="53" spans="1:7" ht="35.25" customHeight="1" x14ac:dyDescent="0.25">
      <c r="A53" s="52"/>
      <c r="B53" s="17" t="s">
        <v>56</v>
      </c>
      <c r="C53" s="17" t="s">
        <v>55</v>
      </c>
      <c r="D53" s="52"/>
      <c r="E53" s="52"/>
      <c r="F53" s="52"/>
      <c r="G53" s="67"/>
    </row>
    <row r="54" spans="1:7" x14ac:dyDescent="0.25">
      <c r="A54" s="52"/>
      <c r="B54" s="17" t="s">
        <v>109</v>
      </c>
      <c r="C54" s="17" t="s">
        <v>116</v>
      </c>
      <c r="D54" s="52"/>
      <c r="E54" s="52"/>
      <c r="F54" s="52"/>
      <c r="G54" s="67"/>
    </row>
    <row r="55" spans="1:7" x14ac:dyDescent="0.25">
      <c r="A55" s="52"/>
      <c r="B55" s="17" t="s">
        <v>110</v>
      </c>
      <c r="C55" s="9" t="s">
        <v>42</v>
      </c>
      <c r="D55" s="52"/>
      <c r="E55" s="52"/>
      <c r="F55" s="52"/>
      <c r="G55" s="67"/>
    </row>
    <row r="56" spans="1:7" ht="47.25" customHeight="1" x14ac:dyDescent="0.25">
      <c r="A56" s="52"/>
      <c r="B56" s="17" t="s">
        <v>111</v>
      </c>
      <c r="C56" s="22" t="s">
        <v>117</v>
      </c>
      <c r="D56" s="52"/>
      <c r="E56" s="52"/>
      <c r="F56" s="52"/>
      <c r="G56" s="67"/>
    </row>
    <row r="57" spans="1:7" x14ac:dyDescent="0.25">
      <c r="A57" s="52"/>
      <c r="B57" s="10" t="s">
        <v>112</v>
      </c>
      <c r="C57" s="10" t="s">
        <v>42</v>
      </c>
      <c r="D57" s="52"/>
      <c r="E57" s="52"/>
      <c r="F57" s="52"/>
      <c r="G57" s="67"/>
    </row>
    <row r="58" spans="1:7" x14ac:dyDescent="0.25">
      <c r="A58" s="52"/>
      <c r="B58" s="11" t="s">
        <v>118</v>
      </c>
      <c r="C58" s="10" t="s">
        <v>42</v>
      </c>
      <c r="D58" s="52"/>
      <c r="E58" s="52"/>
      <c r="F58" s="52"/>
      <c r="G58" s="67"/>
    </row>
    <row r="59" spans="1:7" ht="30.75" customHeight="1" x14ac:dyDescent="0.25">
      <c r="A59" s="52"/>
      <c r="B59" s="11" t="s">
        <v>119</v>
      </c>
      <c r="C59" s="22" t="s">
        <v>124</v>
      </c>
      <c r="D59" s="52"/>
      <c r="E59" s="52"/>
      <c r="F59" s="52"/>
      <c r="G59" s="67"/>
    </row>
    <row r="60" spans="1:7" x14ac:dyDescent="0.25">
      <c r="A60" s="52"/>
      <c r="B60" s="11" t="s">
        <v>120</v>
      </c>
      <c r="C60" s="10" t="s">
        <v>125</v>
      </c>
      <c r="D60" s="52"/>
      <c r="E60" s="52"/>
      <c r="F60" s="52"/>
      <c r="G60" s="67"/>
    </row>
    <row r="61" spans="1:7" x14ac:dyDescent="0.25">
      <c r="A61" s="52"/>
      <c r="B61" s="23" t="s">
        <v>121</v>
      </c>
      <c r="C61" s="10" t="s">
        <v>125</v>
      </c>
      <c r="D61" s="52"/>
      <c r="E61" s="52"/>
      <c r="F61" s="52"/>
      <c r="G61" s="67"/>
    </row>
    <row r="62" spans="1:7" x14ac:dyDescent="0.25">
      <c r="A62" s="52"/>
      <c r="B62" s="23" t="s">
        <v>122</v>
      </c>
      <c r="C62" s="10" t="s">
        <v>125</v>
      </c>
      <c r="D62" s="52"/>
      <c r="E62" s="52"/>
      <c r="F62" s="52"/>
      <c r="G62" s="67"/>
    </row>
    <row r="63" spans="1:7" ht="30" x14ac:dyDescent="0.25">
      <c r="A63" s="52"/>
      <c r="B63" s="24" t="s">
        <v>123</v>
      </c>
      <c r="C63" s="22" t="s">
        <v>124</v>
      </c>
      <c r="D63" s="52"/>
      <c r="E63" s="53"/>
      <c r="F63" s="53"/>
      <c r="G63" s="68"/>
    </row>
    <row r="64" spans="1:7" x14ac:dyDescent="0.25">
      <c r="A64" s="84" t="s">
        <v>59</v>
      </c>
      <c r="B64" s="11" t="s">
        <v>126</v>
      </c>
      <c r="C64" s="3" t="s">
        <v>113</v>
      </c>
      <c r="D64" s="78" t="s">
        <v>77</v>
      </c>
      <c r="E64" s="51">
        <v>1.66</v>
      </c>
      <c r="F64" s="63">
        <v>2</v>
      </c>
      <c r="G64" s="79" t="e">
        <f>E64*#REF!*6+F64*#REF!*6</f>
        <v>#REF!</v>
      </c>
    </row>
    <row r="65" spans="1:9" x14ac:dyDescent="0.25">
      <c r="A65" s="84"/>
      <c r="B65" s="11" t="s">
        <v>127</v>
      </c>
      <c r="C65" s="3" t="s">
        <v>58</v>
      </c>
      <c r="D65" s="78"/>
      <c r="E65" s="52"/>
      <c r="F65" s="64"/>
      <c r="G65" s="80"/>
    </row>
    <row r="66" spans="1:9" x14ac:dyDescent="0.25">
      <c r="A66" s="84"/>
      <c r="B66" s="11" t="s">
        <v>128</v>
      </c>
      <c r="C66" s="3" t="s">
        <v>114</v>
      </c>
      <c r="D66" s="78"/>
      <c r="E66" s="52"/>
      <c r="F66" s="64"/>
      <c r="G66" s="80"/>
    </row>
    <row r="67" spans="1:9" ht="14.25" customHeight="1" x14ac:dyDescent="0.25">
      <c r="A67" s="84"/>
      <c r="B67" s="11" t="s">
        <v>129</v>
      </c>
      <c r="C67" s="3" t="s">
        <v>42</v>
      </c>
      <c r="D67" s="78"/>
      <c r="E67" s="52"/>
      <c r="F67" s="64"/>
      <c r="G67" s="80"/>
    </row>
    <row r="68" spans="1:9" x14ac:dyDescent="0.25">
      <c r="A68" s="84"/>
      <c r="B68" s="11" t="s">
        <v>130</v>
      </c>
      <c r="C68" s="3" t="s">
        <v>42</v>
      </c>
      <c r="D68" s="78"/>
      <c r="E68" s="52"/>
      <c r="F68" s="64"/>
      <c r="G68" s="80"/>
    </row>
    <row r="69" spans="1:9" x14ac:dyDescent="0.25">
      <c r="A69" s="84"/>
      <c r="B69" s="11" t="s">
        <v>131</v>
      </c>
      <c r="C69" s="3" t="s">
        <v>76</v>
      </c>
      <c r="D69" s="78"/>
      <c r="E69" s="52"/>
      <c r="F69" s="64"/>
      <c r="G69" s="80"/>
    </row>
    <row r="70" spans="1:9" x14ac:dyDescent="0.25">
      <c r="A70" s="84"/>
      <c r="B70" s="11" t="s">
        <v>132</v>
      </c>
      <c r="C70" s="3" t="s">
        <v>76</v>
      </c>
      <c r="D70" s="78"/>
      <c r="E70" s="52"/>
      <c r="F70" s="64"/>
      <c r="G70" s="80"/>
    </row>
    <row r="71" spans="1:9" x14ac:dyDescent="0.25">
      <c r="A71" s="84"/>
      <c r="B71" s="11" t="s">
        <v>133</v>
      </c>
      <c r="C71" s="17" t="s">
        <v>76</v>
      </c>
      <c r="D71" s="78"/>
      <c r="E71" s="52"/>
      <c r="F71" s="64"/>
      <c r="G71" s="80"/>
    </row>
    <row r="72" spans="1:9" x14ac:dyDescent="0.25">
      <c r="A72" s="84"/>
      <c r="B72" s="11" t="s">
        <v>134</v>
      </c>
      <c r="C72" s="17" t="s">
        <v>76</v>
      </c>
      <c r="D72" s="78"/>
      <c r="E72" s="52"/>
      <c r="F72" s="64"/>
      <c r="G72" s="80"/>
    </row>
    <row r="73" spans="1:9" x14ac:dyDescent="0.25">
      <c r="A73" s="84"/>
      <c r="B73" s="11" t="s">
        <v>135</v>
      </c>
      <c r="C73" s="17" t="s">
        <v>76</v>
      </c>
      <c r="D73" s="78"/>
      <c r="E73" s="52"/>
      <c r="F73" s="64"/>
      <c r="G73" s="80"/>
    </row>
    <row r="74" spans="1:9" x14ac:dyDescent="0.25">
      <c r="A74" s="84"/>
      <c r="B74" s="11" t="s">
        <v>136</v>
      </c>
      <c r="C74" s="17" t="s">
        <v>113</v>
      </c>
      <c r="D74" s="78"/>
      <c r="E74" s="52"/>
      <c r="F74" s="64"/>
      <c r="G74" s="80"/>
    </row>
    <row r="75" spans="1:9" x14ac:dyDescent="0.25">
      <c r="A75" s="84"/>
      <c r="B75" s="11" t="s">
        <v>137</v>
      </c>
      <c r="C75" s="17" t="s">
        <v>113</v>
      </c>
      <c r="D75" s="78"/>
      <c r="E75" s="52"/>
      <c r="F75" s="64"/>
      <c r="G75" s="80"/>
    </row>
    <row r="76" spans="1:9" x14ac:dyDescent="0.25">
      <c r="A76" s="84"/>
      <c r="B76" s="21" t="s">
        <v>138</v>
      </c>
      <c r="C76" s="17" t="s">
        <v>58</v>
      </c>
      <c r="D76" s="78"/>
      <c r="E76" s="53"/>
      <c r="F76" s="65"/>
      <c r="G76" s="81"/>
    </row>
    <row r="77" spans="1:9" ht="30" x14ac:dyDescent="0.25">
      <c r="A77" s="19" t="s">
        <v>82</v>
      </c>
      <c r="B77" s="4" t="s">
        <v>139</v>
      </c>
      <c r="C77" s="17" t="s">
        <v>76</v>
      </c>
      <c r="D77" s="14" t="s">
        <v>83</v>
      </c>
      <c r="E77" s="14">
        <v>0.28999999999999998</v>
      </c>
      <c r="F77" s="15">
        <v>0.28999999999999998</v>
      </c>
      <c r="G77" s="18" t="e">
        <f>E77*6*#REF!+F77*6*#REF!</f>
        <v>#REF!</v>
      </c>
    </row>
    <row r="78" spans="1:9" ht="12.75" customHeight="1" x14ac:dyDescent="0.25">
      <c r="A78" s="60" t="s">
        <v>60</v>
      </c>
      <c r="B78" s="60"/>
      <c r="C78" s="60"/>
      <c r="D78" s="60"/>
      <c r="E78" s="8"/>
      <c r="F78" s="8"/>
      <c r="G78" s="5"/>
    </row>
    <row r="79" spans="1:9" ht="393.75" customHeight="1" x14ac:dyDescent="0.25">
      <c r="A79" s="26"/>
      <c r="B79" s="27" t="s">
        <v>61</v>
      </c>
      <c r="C79" s="27" t="s">
        <v>20</v>
      </c>
      <c r="D79" s="27" t="s">
        <v>78</v>
      </c>
      <c r="E79" s="16">
        <v>3.7</v>
      </c>
      <c r="F79" s="16">
        <v>3.7</v>
      </c>
      <c r="G79" s="16" t="e">
        <f>E79*#REF!*6+F79*6*#REF!</f>
        <v>#REF!</v>
      </c>
    </row>
    <row r="80" spans="1:9" ht="15" customHeight="1" x14ac:dyDescent="0.25">
      <c r="A80" s="60" t="s">
        <v>140</v>
      </c>
      <c r="B80" s="60"/>
      <c r="C80" s="60"/>
      <c r="D80" s="60"/>
      <c r="E80" s="60"/>
      <c r="F80" s="60"/>
      <c r="G80" s="60"/>
      <c r="H80" s="60"/>
      <c r="I80" s="12"/>
    </row>
    <row r="81" spans="1:11" ht="36" x14ac:dyDescent="0.25">
      <c r="A81" s="29" t="s">
        <v>3</v>
      </c>
      <c r="B81" s="29" t="s">
        <v>4</v>
      </c>
      <c r="C81" s="29" t="s">
        <v>5</v>
      </c>
      <c r="D81" s="29" t="s">
        <v>6</v>
      </c>
      <c r="E81" s="29" t="s">
        <v>84</v>
      </c>
      <c r="F81" s="29"/>
      <c r="G81" s="29"/>
      <c r="H81" s="29" t="s">
        <v>141</v>
      </c>
      <c r="I81" s="29" t="s">
        <v>64</v>
      </c>
      <c r="J81" s="39" t="s">
        <v>165</v>
      </c>
    </row>
    <row r="82" spans="1:11" ht="84" customHeight="1" x14ac:dyDescent="0.25">
      <c r="A82" s="90" t="s">
        <v>169</v>
      </c>
      <c r="B82" s="34" t="s">
        <v>162</v>
      </c>
      <c r="C82" s="34" t="s">
        <v>156</v>
      </c>
      <c r="D82" s="34" t="s">
        <v>150</v>
      </c>
      <c r="E82" s="29" t="s">
        <v>142</v>
      </c>
      <c r="F82" s="29">
        <v>138240</v>
      </c>
      <c r="G82" s="29"/>
      <c r="H82" s="42">
        <v>0.93</v>
      </c>
      <c r="I82" s="43">
        <f>J82*12</f>
        <v>77949.251999999993</v>
      </c>
      <c r="J82" s="44">
        <f>H82*K82</f>
        <v>6495.7709999999997</v>
      </c>
      <c r="K82" s="45">
        <v>6984.7</v>
      </c>
    </row>
    <row r="83" spans="1:11" ht="113.25" customHeight="1" x14ac:dyDescent="0.25">
      <c r="A83" s="91"/>
      <c r="B83" s="54" t="s">
        <v>161</v>
      </c>
      <c r="C83" s="93" t="s">
        <v>24</v>
      </c>
      <c r="D83" s="95" t="s">
        <v>166</v>
      </c>
      <c r="E83" s="38"/>
      <c r="F83" s="38"/>
      <c r="G83" s="38"/>
      <c r="H83" s="42">
        <v>0.93</v>
      </c>
      <c r="I83" s="43">
        <f t="shared" ref="I83:I94" si="0">J83*12</f>
        <v>77949.251999999993</v>
      </c>
      <c r="J83" s="44">
        <f t="shared" ref="J83:J94" si="1">H83*K83</f>
        <v>6495.7709999999997</v>
      </c>
      <c r="K83" s="45">
        <v>6984.7</v>
      </c>
    </row>
    <row r="84" spans="1:11" ht="46.5" customHeight="1" x14ac:dyDescent="0.25">
      <c r="A84" s="92"/>
      <c r="B84" s="56"/>
      <c r="C84" s="94"/>
      <c r="D84" s="96"/>
      <c r="E84" s="41"/>
      <c r="F84" s="41"/>
      <c r="G84" s="41"/>
      <c r="H84" s="42">
        <f>0.73*2</f>
        <v>1.46</v>
      </c>
      <c r="I84" s="43">
        <f t="shared" si="0"/>
        <v>122371.944</v>
      </c>
      <c r="J84" s="44">
        <f t="shared" si="1"/>
        <v>10197.662</v>
      </c>
      <c r="K84" s="45">
        <v>6984.7</v>
      </c>
    </row>
    <row r="85" spans="1:11" ht="24" x14ac:dyDescent="0.25">
      <c r="A85" s="61" t="s">
        <v>170</v>
      </c>
      <c r="B85" s="30" t="s">
        <v>143</v>
      </c>
      <c r="C85" s="30" t="s">
        <v>101</v>
      </c>
      <c r="D85" s="54" t="s">
        <v>150</v>
      </c>
      <c r="E85" s="30"/>
      <c r="F85" s="30"/>
      <c r="G85" s="30"/>
      <c r="H85" s="57">
        <v>3.65</v>
      </c>
      <c r="I85" s="87">
        <f t="shared" si="0"/>
        <v>305929.86</v>
      </c>
      <c r="J85" s="97">
        <f t="shared" si="1"/>
        <v>25494.154999999999</v>
      </c>
      <c r="K85" s="98">
        <v>6984.7</v>
      </c>
    </row>
    <row r="86" spans="1:11" ht="15.75" customHeight="1" x14ac:dyDescent="0.25">
      <c r="A86" s="62"/>
      <c r="B86" s="30" t="s">
        <v>144</v>
      </c>
      <c r="C86" s="30" t="s">
        <v>147</v>
      </c>
      <c r="D86" s="55"/>
      <c r="E86" s="30"/>
      <c r="F86" s="30"/>
      <c r="G86" s="30"/>
      <c r="H86" s="58"/>
      <c r="I86" s="88"/>
      <c r="J86" s="97"/>
      <c r="K86" s="98"/>
    </row>
    <row r="87" spans="1:11" ht="24" x14ac:dyDescent="0.25">
      <c r="A87" s="62"/>
      <c r="B87" s="30" t="s">
        <v>145</v>
      </c>
      <c r="C87" s="30" t="s">
        <v>148</v>
      </c>
      <c r="D87" s="55"/>
      <c r="E87" s="30"/>
      <c r="F87" s="30"/>
      <c r="G87" s="30"/>
      <c r="H87" s="58"/>
      <c r="I87" s="88"/>
      <c r="J87" s="97"/>
      <c r="K87" s="98"/>
    </row>
    <row r="88" spans="1:11" ht="36" x14ac:dyDescent="0.25">
      <c r="A88" s="62"/>
      <c r="B88" s="30" t="s">
        <v>146</v>
      </c>
      <c r="C88" s="30" t="s">
        <v>149</v>
      </c>
      <c r="D88" s="56"/>
      <c r="E88" s="30"/>
      <c r="F88" s="30"/>
      <c r="G88" s="30"/>
      <c r="H88" s="59"/>
      <c r="I88" s="89"/>
      <c r="J88" s="97"/>
      <c r="K88" s="98"/>
    </row>
    <row r="89" spans="1:11" ht="24" x14ac:dyDescent="0.25">
      <c r="A89" s="31" t="s">
        <v>171</v>
      </c>
      <c r="B89" s="31" t="s">
        <v>151</v>
      </c>
      <c r="C89" s="28" t="s">
        <v>152</v>
      </c>
      <c r="D89" s="33" t="s">
        <v>167</v>
      </c>
      <c r="E89" s="28"/>
      <c r="F89" s="28"/>
      <c r="G89" s="28"/>
      <c r="H89" s="40">
        <v>0.96</v>
      </c>
      <c r="I89" s="43">
        <f>J89*1</f>
        <v>6705.3119999999999</v>
      </c>
      <c r="J89" s="44">
        <f t="shared" si="1"/>
        <v>6705.3119999999999</v>
      </c>
      <c r="K89" s="45">
        <v>6984.7</v>
      </c>
    </row>
    <row r="90" spans="1:11" ht="26.25" x14ac:dyDescent="0.25">
      <c r="A90" s="32" t="s">
        <v>172</v>
      </c>
      <c r="B90" s="33" t="s">
        <v>155</v>
      </c>
      <c r="C90" s="28" t="s">
        <v>153</v>
      </c>
      <c r="D90" s="28" t="s">
        <v>57</v>
      </c>
      <c r="E90" s="28"/>
      <c r="F90" s="28"/>
      <c r="G90" s="28"/>
      <c r="H90" s="40">
        <v>0.23</v>
      </c>
      <c r="I90" s="43">
        <f t="shared" si="0"/>
        <v>19277.772000000001</v>
      </c>
      <c r="J90" s="44">
        <f t="shared" si="1"/>
        <v>1606.481</v>
      </c>
      <c r="K90" s="45">
        <v>6984.7</v>
      </c>
    </row>
    <row r="91" spans="1:11" ht="36" x14ac:dyDescent="0.25">
      <c r="A91" s="32" t="s">
        <v>173</v>
      </c>
      <c r="B91" s="35" t="s">
        <v>157</v>
      </c>
      <c r="C91" s="36" t="s">
        <v>156</v>
      </c>
      <c r="D91" s="36" t="s">
        <v>159</v>
      </c>
      <c r="E91" s="35"/>
      <c r="F91" s="35"/>
      <c r="G91" s="35"/>
      <c r="H91" s="42">
        <v>0.7</v>
      </c>
      <c r="I91" s="43">
        <f t="shared" si="0"/>
        <v>58671.479999999996</v>
      </c>
      <c r="J91" s="44">
        <f t="shared" si="1"/>
        <v>4889.29</v>
      </c>
      <c r="K91" s="45">
        <v>6984.7</v>
      </c>
    </row>
    <row r="92" spans="1:11" ht="84" x14ac:dyDescent="0.25">
      <c r="A92" s="32" t="s">
        <v>174</v>
      </c>
      <c r="B92" s="37" t="s">
        <v>160</v>
      </c>
      <c r="C92" s="37" t="s">
        <v>156</v>
      </c>
      <c r="D92" s="37" t="s">
        <v>57</v>
      </c>
      <c r="E92" s="37"/>
      <c r="F92" s="37"/>
      <c r="G92" s="37"/>
      <c r="H92" s="42">
        <v>0.5</v>
      </c>
      <c r="I92" s="43">
        <f t="shared" si="0"/>
        <v>41908.199999999997</v>
      </c>
      <c r="J92" s="44">
        <f t="shared" si="1"/>
        <v>3492.35</v>
      </c>
      <c r="K92" s="45">
        <v>6984.7</v>
      </c>
    </row>
    <row r="93" spans="1:11" ht="48" x14ac:dyDescent="0.25">
      <c r="A93" s="102" t="s">
        <v>181</v>
      </c>
      <c r="B93" s="50" t="s">
        <v>182</v>
      </c>
      <c r="C93" s="50"/>
      <c r="D93" s="50" t="s">
        <v>150</v>
      </c>
      <c r="E93" s="50"/>
      <c r="F93" s="50"/>
      <c r="G93" s="50"/>
      <c r="H93" s="50" t="s">
        <v>183</v>
      </c>
      <c r="I93" s="50" t="s">
        <v>184</v>
      </c>
      <c r="J93" s="44"/>
      <c r="K93" s="49"/>
    </row>
    <row r="94" spans="1:11" ht="25.5" x14ac:dyDescent="0.25">
      <c r="A94" s="31" t="s">
        <v>175</v>
      </c>
      <c r="B94" s="46" t="s">
        <v>158</v>
      </c>
      <c r="C94" s="46" t="s">
        <v>55</v>
      </c>
      <c r="D94" s="46" t="s">
        <v>57</v>
      </c>
      <c r="E94" s="46"/>
      <c r="F94" s="46"/>
      <c r="G94" s="46"/>
      <c r="H94" s="40">
        <v>0.1</v>
      </c>
      <c r="I94" s="43">
        <f t="shared" si="0"/>
        <v>8381.64</v>
      </c>
      <c r="J94" s="44">
        <f t="shared" si="1"/>
        <v>698.47</v>
      </c>
      <c r="K94" s="45">
        <v>6984.7</v>
      </c>
    </row>
    <row r="95" spans="1:11" ht="15.75" x14ac:dyDescent="0.25">
      <c r="A95" s="99" t="s">
        <v>176</v>
      </c>
      <c r="B95" s="100"/>
      <c r="C95" s="100"/>
      <c r="D95" s="100"/>
      <c r="E95" s="100"/>
      <c r="F95" s="100"/>
      <c r="G95" s="100"/>
      <c r="H95" s="100"/>
      <c r="I95" s="101"/>
      <c r="J95" s="44"/>
      <c r="K95" s="47"/>
    </row>
    <row r="96" spans="1:11" x14ac:dyDescent="0.25">
      <c r="A96" s="99" t="s">
        <v>168</v>
      </c>
      <c r="B96" s="100"/>
      <c r="C96" s="100"/>
      <c r="D96" s="100"/>
      <c r="E96" s="100"/>
      <c r="F96" s="100"/>
      <c r="G96" s="100"/>
      <c r="H96" s="100"/>
      <c r="I96" s="101"/>
    </row>
    <row r="97" spans="1:9" ht="72.75" customHeight="1" x14ac:dyDescent="0.25">
      <c r="A97" s="82" t="s">
        <v>154</v>
      </c>
      <c r="B97" s="83"/>
      <c r="C97" s="83"/>
      <c r="D97" s="83"/>
      <c r="E97" s="83"/>
      <c r="F97" s="83"/>
      <c r="G97" s="83"/>
      <c r="H97" s="83"/>
      <c r="I97" s="83"/>
    </row>
    <row r="98" spans="1:9" x14ac:dyDescent="0.25">
      <c r="A98" s="21"/>
    </row>
  </sheetData>
  <mergeCells count="65">
    <mergeCell ref="J85:J88"/>
    <mergeCell ref="K85:K88"/>
    <mergeCell ref="A96:I96"/>
    <mergeCell ref="D35:D63"/>
    <mergeCell ref="E35:E63"/>
    <mergeCell ref="F35:F63"/>
    <mergeCell ref="B35:C35"/>
    <mergeCell ref="A95:I95"/>
    <mergeCell ref="A97:I97"/>
    <mergeCell ref="A78:D78"/>
    <mergeCell ref="A64:A76"/>
    <mergeCell ref="D64:D76"/>
    <mergeCell ref="B45:C45"/>
    <mergeCell ref="A35:A63"/>
    <mergeCell ref="I85:I88"/>
    <mergeCell ref="A82:A84"/>
    <mergeCell ref="B83:B84"/>
    <mergeCell ref="C83:C84"/>
    <mergeCell ref="D83:D84"/>
    <mergeCell ref="G27:G31"/>
    <mergeCell ref="F27:F31"/>
    <mergeCell ref="E27:E31"/>
    <mergeCell ref="G64:G76"/>
    <mergeCell ref="G35:G63"/>
    <mergeCell ref="E64:E76"/>
    <mergeCell ref="F64:F76"/>
    <mergeCell ref="A32:G32"/>
    <mergeCell ref="B33:B34"/>
    <mergeCell ref="D33:D34"/>
    <mergeCell ref="E33:E34"/>
    <mergeCell ref="F33:F34"/>
    <mergeCell ref="G33:G34"/>
    <mergeCell ref="A9:G9"/>
    <mergeCell ref="E10:E15"/>
    <mergeCell ref="F10:F15"/>
    <mergeCell ref="G10:G15"/>
    <mergeCell ref="A16:A19"/>
    <mergeCell ref="E16:E19"/>
    <mergeCell ref="F16:F19"/>
    <mergeCell ref="G16:G19"/>
    <mergeCell ref="A13:A15"/>
    <mergeCell ref="A1:A3"/>
    <mergeCell ref="B1:G1"/>
    <mergeCell ref="B2:G2"/>
    <mergeCell ref="B3:G3"/>
    <mergeCell ref="A7:C7"/>
    <mergeCell ref="A6:C6"/>
    <mergeCell ref="A4:G4"/>
    <mergeCell ref="A5:G5"/>
    <mergeCell ref="A20:A22"/>
    <mergeCell ref="A23:A26"/>
    <mergeCell ref="D85:D88"/>
    <mergeCell ref="H85:H88"/>
    <mergeCell ref="A80:D80"/>
    <mergeCell ref="A85:A88"/>
    <mergeCell ref="E80:H80"/>
    <mergeCell ref="E23:E26"/>
    <mergeCell ref="F23:F26"/>
    <mergeCell ref="G23:G26"/>
    <mergeCell ref="E20:E22"/>
    <mergeCell ref="F20:F22"/>
    <mergeCell ref="G20:G22"/>
    <mergeCell ref="A27:A31"/>
    <mergeCell ref="D27:D28"/>
    <mergeCell ref="D29:D3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Лист1!_Hlk24619717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2020-01-29T11:51:03Z</cp:lastPrinted>
  <dcterms:created xsi:type="dcterms:W3CDTF">2019-04-22T09:14:10Z</dcterms:created>
  <dcterms:modified xsi:type="dcterms:W3CDTF">2021-06-24T09:52:06Z</dcterms:modified>
</cp:coreProperties>
</file>